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 Jolly\Documents\"/>
    </mc:Choice>
  </mc:AlternateContent>
  <xr:revisionPtr revIDLastSave="0" documentId="8_{B09A3CC5-F5A8-4640-8642-F7BA7B0FF6B2}" xr6:coauthVersionLast="47" xr6:coauthVersionMax="47" xr10:uidLastSave="{00000000-0000-0000-0000-000000000000}"/>
  <bookViews>
    <workbookView xWindow="-28920" yWindow="-120" windowWidth="29040" windowHeight="15720" xr2:uid="{72872C6E-B77B-4332-AAE9-17542095867F}"/>
  </bookViews>
  <sheets>
    <sheet name="SCC Improvements" sheetId="1" r:id="rId1"/>
  </sheets>
  <definedNames>
    <definedName name="_xlnm.Print_Area" localSheetId="0">'SCC Improvements'!$A$1:$F$73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F71" i="1"/>
  <c r="F70" i="1"/>
  <c r="F69" i="1"/>
  <c r="F67" i="1"/>
  <c r="F64" i="1"/>
  <c r="F62" i="1"/>
  <c r="F63" i="1"/>
  <c r="F61" i="1"/>
  <c r="F5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21" i="1"/>
  <c r="F18" i="1"/>
  <c r="F12" i="1"/>
  <c r="F13" i="1"/>
  <c r="F14" i="1"/>
  <c r="F15" i="1"/>
  <c r="F16" i="1"/>
  <c r="F17" i="1"/>
  <c r="F11" i="1"/>
  <c r="F66" i="1"/>
  <c r="A12" i="1"/>
  <c r="A13" i="1" s="1"/>
  <c r="A14" i="1" s="1"/>
  <c r="A15" i="1" s="1"/>
  <c r="A16" i="1" s="1"/>
  <c r="A17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61" i="1" s="1"/>
  <c r="A62" i="1" s="1"/>
  <c r="A63" i="1" s="1"/>
  <c r="A66" i="1" s="1"/>
  <c r="A69" i="1" s="1"/>
</calcChain>
</file>

<file path=xl/sharedStrings.xml><?xml version="1.0" encoding="utf-8"?>
<sst xmlns="http://schemas.openxmlformats.org/spreadsheetml/2006/main" count="125" uniqueCount="82">
  <si>
    <t>Town of Superior - Superior Community Center Improvements</t>
  </si>
  <si>
    <t>Town of Superior</t>
  </si>
  <si>
    <t>Town of Superior Project: Superior Community Center Improvements</t>
  </si>
  <si>
    <t>Cost Estimate</t>
  </si>
  <si>
    <t>Bid Items</t>
  </si>
  <si>
    <t>Item Number</t>
  </si>
  <si>
    <t>Item Description</t>
  </si>
  <si>
    <t>Estimated Quantity</t>
  </si>
  <si>
    <t>Unit</t>
  </si>
  <si>
    <t>Unit Cost</t>
  </si>
  <si>
    <t>Bid Cost</t>
  </si>
  <si>
    <t>GENERAL ITEMS</t>
  </si>
  <si>
    <t>MOBILIZATION, DEMOBILIZATION, PERMITS, FEES, LICENSES, ADMINISTRATION</t>
  </si>
  <si>
    <t>LS</t>
  </si>
  <si>
    <t>TRAFFIC AND PEDESTRIAN CONTROL</t>
  </si>
  <si>
    <t>VEHICLE TRACKING CONTROL</t>
  </si>
  <si>
    <t>INLET PROTECTION ON COALTON IN FRONT OF STARBUCKS</t>
  </si>
  <si>
    <t>INLET PROTECTION FOR NEWLY INSTALLED INLETS FOR STORM SEWER</t>
  </si>
  <si>
    <t>ROCK SOCK</t>
  </si>
  <si>
    <t>SURVEY</t>
  </si>
  <si>
    <t>General Items Subtotal</t>
  </si>
  <si>
    <t>Drainage Improvements</t>
  </si>
  <si>
    <t>REMOVE ASPHALT</t>
  </si>
  <si>
    <t>SY</t>
  </si>
  <si>
    <t>CLEAR AND GRUB AREA BEHIND CURB FOR UNDERDRAIN</t>
  </si>
  <si>
    <t>REMOVE EXISTING CONCRETE PATIO UNDER AWNING</t>
  </si>
  <si>
    <t>REMOVE EXISTING ISLANDS</t>
  </si>
  <si>
    <t>EACH</t>
  </si>
  <si>
    <t>REMOVE EXISTING CONCRETE PAN (EAST SIDE OF COMMUNITY CENTER)</t>
  </si>
  <si>
    <t>REMOVE APRON/CONCRETE PAD (WEST SIDE OF THE COMMUNITY CENTER)</t>
  </si>
  <si>
    <t>REMOVE CURB AND GUTTER (SOUTH WEST SIDE OF COMMUNITY CENTER)</t>
  </si>
  <si>
    <t>LF</t>
  </si>
  <si>
    <t>REMOVE CURB AND GUTTER (SOUTH EAST SIDE OF COMMUNITY CENTER, EAST SIDE OF PARKING LOT)</t>
  </si>
  <si>
    <t>REMOVE LARGE CONCRETE PAD (SOUTH WEST SIDE OF COMMUNITY CENTER IN PARKING LOT)</t>
  </si>
  <si>
    <t>REMOVE SOUTH CONCRETE PAD</t>
  </si>
  <si>
    <t>REMOVE AND PIPE (SDR 26) SAND/OIL INTERCEPTOR, BACKFILL WITH CLASS 6 RECYCLED ROAD BASE</t>
  </si>
  <si>
    <t>INSTALL CONCRETE PATIO UNDER THE AWNING/PATIO (NORTHWEST SIDE OF COMMUNITY CENTER)</t>
  </si>
  <si>
    <t>INSTALL UNDERDRAIN BEHIND CURB, 30" DEPTH, WITH 6" PIPE</t>
  </si>
  <si>
    <t>TIE IN ROOF DRAIN SPOUT TO STORM SEWER WITH 6" PVC</t>
  </si>
  <si>
    <t>6" PVC ROOF DRAINS</t>
  </si>
  <si>
    <t>8" PVC ROOF DRAINS</t>
  </si>
  <si>
    <t>3" STAINLESS STEEL HANDRAILS</t>
  </si>
  <si>
    <t>INSTALL STORM SEWER, 18 INCH RCP CLASS III, COMPLETE IN PLACE</t>
  </si>
  <si>
    <t>18 INCH RCP FLARED END SECTION, COMPLETE IN PLACE</t>
  </si>
  <si>
    <t>48 INCH MANHOLE, COMPLETE IN PLACE</t>
  </si>
  <si>
    <t>INSTALL 6" CLEANOUTS</t>
  </si>
  <si>
    <t>TYPE 13 INLET, COMPLETE IN PLACE</t>
  </si>
  <si>
    <t>18 INCH THICK TYPE M RIPRAP, COMPLETE IN PLACE</t>
  </si>
  <si>
    <t>INSTALL 3' CONCRETE PAN</t>
  </si>
  <si>
    <t>INSTALL SIDEWALK (SOUTH SIDE OF COMMUNITY CENTER), REMOVE 12 INCHES OF EXISTING SUBGRADE AND REPLACE WITH 12 INCHES CDOT CLASS 6 RECYCLED CONCRETE ABC, COMPLETE IN PLACE</t>
  </si>
  <si>
    <t>5" HBP CDOT GRADE S, (75) PG 64-22, 20% RAP</t>
  </si>
  <si>
    <t>TON</t>
  </si>
  <si>
    <t>2" HBP CDOT GRADE SX, (75) PG 64-22</t>
  </si>
  <si>
    <t>INSTALL 1.5 FOOT VERTICAL CURB
AND GUTTER, REMOVE 12 INCHES OF EXISTING
SUBGRADE AND REPLACE WITH 12 INCHES OF
CDOT CLASS 6 RECYCLED CONCRETE ABC</t>
  </si>
  <si>
    <t>3' CONCRETE APRON, COMPLETE IN PLACE (WEST SIDE OF COMMUNITY CENTER)</t>
  </si>
  <si>
    <t>PREFORMED WHITE CROSSWALK BARS, THERMOPLASTIC, 2 FOOT WIDTH X 8 FOOT LENGTH 125 MIL</t>
  </si>
  <si>
    <t>4 INCH WIDTH EPOXY WHITE LINES</t>
  </si>
  <si>
    <t>HANDI-CAP PARKING SYMBOLS</t>
  </si>
  <si>
    <t>CROSS-HATCHED NO PARKING AREA</t>
  </si>
  <si>
    <t>LANDSCAPE RESTORATION AND GRADING, INCLUDING SEEDING</t>
  </si>
  <si>
    <t>CDOT CLASS 6 CONCRETE ROAD BASE AS NEEDED</t>
  </si>
  <si>
    <t>TONS</t>
  </si>
  <si>
    <t>SUBGRADE EXCAVATION UNDER PAVEMENT</t>
  </si>
  <si>
    <t>CY</t>
  </si>
  <si>
    <t>MATERIALS TESTING, CONCRETE AND COMPACTION</t>
  </si>
  <si>
    <t>DRAINAGE IMPROVEMENTS SUBTOTAL</t>
  </si>
  <si>
    <t>Structural Improvements</t>
  </si>
  <si>
    <t>MICROPILES, COMPLETE IN PLACE</t>
  </si>
  <si>
    <t>EXCAVATE UNDER EXTERIOR WALL</t>
  </si>
  <si>
    <t>VOID FORM AND BARRIER</t>
  </si>
  <si>
    <t>STRUCTURAL IMPROVEMENTS SUBTOTAL</t>
  </si>
  <si>
    <t>ALLOWANCE</t>
  </si>
  <si>
    <t>UNFORESEEN CONDITIONS ALLOWANCE</t>
  </si>
  <si>
    <t>ALLOWANCE SUBTOTAL</t>
  </si>
  <si>
    <t>ALTERNATIVE BID ITEMS</t>
  </si>
  <si>
    <t>EAST SIDE ADA PARKING SPOT, RAMP, AND HANDRAILS</t>
  </si>
  <si>
    <t>ALTERNATIVE BID ITEMS SUBTOTAL</t>
  </si>
  <si>
    <t>Project Subtotal</t>
  </si>
  <si>
    <t>PROJECT TOTAL</t>
  </si>
  <si>
    <t>44 a</t>
  </si>
  <si>
    <t>SOIL EXPORT</t>
  </si>
  <si>
    <t>6.15.26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</si>
</sst>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164" fontId="3" fillId="2" borderId="2" xfId="0" applyNumberFormat="1" applyFont="1" applyFill="1" applyBorder="1"/>
    <xf numFmtId="164" fontId="1" fillId="0" borderId="2" xfId="0" applyNumberFormat="1" applyFont="1" applyBorder="1"/>
    <xf numFmtId="164" fontId="1" fillId="0" borderId="0" xfId="0" applyNumberFormat="1" applyFont="1"/>
    <xf numFmtId="0" fontId="1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0" fillId="3" borderId="0" xfId="0" applyFill="1"/>
    <xf numFmtId="49" fontId="4" fillId="0" borderId="6" xfId="0" applyNumberFormat="1" applyFont="1" applyBorder="1" applyAlignment="1">
      <alignment vertical="center" wrapText="1"/>
    </xf>
    <xf numFmtId="0" fontId="1" fillId="0" borderId="0" xfId="0" applyFont="1" applyAlignment="1">
      <alignment horizontal="left"/>
    </xf>
    <xf numFmtId="164" fontId="1" fillId="0" borderId="5" xfId="0" applyNumberFormat="1" applyFont="1" applyBorder="1"/>
    <xf numFmtId="0" fontId="3" fillId="0" borderId="4" xfId="0" applyFont="1" applyBorder="1" applyAlignment="1">
      <alignment horizontal="center"/>
    </xf>
    <xf numFmtId="164" fontId="3" fillId="2" borderId="4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1" fillId="0" borderId="4" xfId="0" applyFont="1" applyBorder="1"/>
    <xf numFmtId="0" fontId="6" fillId="0" borderId="0" xfId="0" applyFont="1" applyAlignment="1">
      <alignment horizontal="center"/>
    </xf>
    <xf numFmtId="49" fontId="7" fillId="0" borderId="6" xfId="0" applyNumberFormat="1" applyFont="1" applyBorder="1" applyAlignment="1">
      <alignment vertical="center" wrapText="1"/>
    </xf>
    <xf numFmtId="3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2" xfId="0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1</xdr:col>
      <xdr:colOff>1526887</xdr:colOff>
      <xdr:row>4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F2599-631D-4851-8743-B18355CF3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8100"/>
          <a:ext cx="2069812" cy="8610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ED04-E948-437A-99C7-EFAA779A8BE4}">
  <sheetPr>
    <pageSetUpPr fitToPage="1"/>
  </sheetPr>
  <dimension ref="A1:O78"/>
  <sheetViews>
    <sheetView tabSelected="1" view="pageBreakPreview" zoomScaleNormal="100" zoomScaleSheetLayoutView="100" workbookViewId="0">
      <selection activeCell="A5" sqref="A5:F5"/>
    </sheetView>
  </sheetViews>
  <sheetFormatPr defaultRowHeight="15" x14ac:dyDescent="0.25"/>
  <cols>
    <col min="2" max="2" width="42.85546875" customWidth="1"/>
    <col min="3" max="3" width="10.140625" bestFit="1" customWidth="1"/>
    <col min="4" max="4" width="14.140625" bestFit="1" customWidth="1"/>
    <col min="5" max="5" width="12.42578125" bestFit="1" customWidth="1"/>
    <col min="6" max="6" width="15.85546875" customWidth="1"/>
    <col min="7" max="7" width="14.140625" customWidth="1"/>
    <col min="8" max="8" width="11.140625" bestFit="1" customWidth="1"/>
    <col min="11" max="11" width="12.7109375" bestFit="1" customWidth="1"/>
    <col min="12" max="12" width="12.14062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</row>
    <row r="2" spans="1:8" x14ac:dyDescent="0.25">
      <c r="E2" s="2"/>
      <c r="F2" s="1" t="s">
        <v>0</v>
      </c>
      <c r="G2" s="1"/>
    </row>
    <row r="3" spans="1:8" x14ac:dyDescent="0.25">
      <c r="F3" s="3" t="s">
        <v>81</v>
      </c>
      <c r="G3" s="3"/>
    </row>
    <row r="4" spans="1:8" x14ac:dyDescent="0.25">
      <c r="A4" s="43" t="s">
        <v>1</v>
      </c>
      <c r="B4" s="43"/>
      <c r="C4" s="43"/>
      <c r="D4" s="43"/>
      <c r="E4" s="43"/>
      <c r="F4" s="43"/>
      <c r="G4" s="4"/>
    </row>
    <row r="5" spans="1:8" x14ac:dyDescent="0.25">
      <c r="A5" s="43"/>
      <c r="B5" s="43"/>
      <c r="C5" s="43"/>
      <c r="D5" s="43"/>
      <c r="E5" s="43"/>
      <c r="F5" s="43"/>
      <c r="G5" s="4"/>
    </row>
    <row r="6" spans="1:8" x14ac:dyDescent="0.25">
      <c r="A6" s="44" t="s">
        <v>2</v>
      </c>
      <c r="B6" s="44"/>
      <c r="C6" s="44"/>
      <c r="D6" s="44"/>
      <c r="E6" s="44"/>
      <c r="F6" s="44"/>
      <c r="G6" s="4"/>
    </row>
    <row r="7" spans="1:8" ht="15" customHeight="1" x14ac:dyDescent="0.25">
      <c r="A7" s="45" t="s">
        <v>3</v>
      </c>
      <c r="B7" s="45"/>
      <c r="C7" s="45"/>
      <c r="D7" s="45"/>
      <c r="E7" s="45"/>
      <c r="F7" s="45"/>
      <c r="G7" s="5"/>
    </row>
    <row r="8" spans="1:8" x14ac:dyDescent="0.25">
      <c r="A8" s="46" t="s">
        <v>4</v>
      </c>
      <c r="B8" s="46"/>
      <c r="C8" s="46"/>
      <c r="D8" s="46"/>
      <c r="E8" s="46"/>
      <c r="F8" s="46"/>
      <c r="G8" s="6"/>
    </row>
    <row r="9" spans="1:8" ht="24.75" x14ac:dyDescent="0.25">
      <c r="A9" s="7" t="s">
        <v>5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8"/>
    </row>
    <row r="10" spans="1:8" x14ac:dyDescent="0.25">
      <c r="A10" s="47" t="s">
        <v>11</v>
      </c>
      <c r="B10" s="48"/>
      <c r="C10" s="48"/>
      <c r="D10" s="48"/>
      <c r="E10" s="48"/>
      <c r="F10" s="49"/>
      <c r="G10" s="9"/>
    </row>
    <row r="11" spans="1:8" ht="24" x14ac:dyDescent="0.25">
      <c r="A11" s="10">
        <v>1</v>
      </c>
      <c r="B11" s="11" t="s">
        <v>12</v>
      </c>
      <c r="C11" s="12">
        <v>1</v>
      </c>
      <c r="D11" s="13" t="s">
        <v>13</v>
      </c>
      <c r="E11" s="14"/>
      <c r="F11" s="14">
        <f>E11*C11</f>
        <v>0</v>
      </c>
      <c r="G11" s="15"/>
      <c r="H11" s="16"/>
    </row>
    <row r="12" spans="1:8" x14ac:dyDescent="0.25">
      <c r="A12" s="10">
        <f>SUM(A11+1)</f>
        <v>2</v>
      </c>
      <c r="B12" s="11" t="s">
        <v>14</v>
      </c>
      <c r="C12" s="12">
        <v>1</v>
      </c>
      <c r="D12" s="13" t="s">
        <v>13</v>
      </c>
      <c r="E12" s="14"/>
      <c r="F12" s="14">
        <f t="shared" ref="F12:F17" si="0">E12*C12</f>
        <v>0</v>
      </c>
      <c r="G12" s="15"/>
      <c r="H12" s="16"/>
    </row>
    <row r="13" spans="1:8" x14ac:dyDescent="0.25">
      <c r="A13" s="10">
        <f t="shared" ref="A13:A17" si="1">SUM(A12+1)</f>
        <v>3</v>
      </c>
      <c r="B13" s="11" t="s">
        <v>15</v>
      </c>
      <c r="C13" s="12">
        <v>2</v>
      </c>
      <c r="D13" s="13" t="s">
        <v>13</v>
      </c>
      <c r="E13" s="14"/>
      <c r="F13" s="14">
        <f t="shared" si="0"/>
        <v>0</v>
      </c>
      <c r="G13" s="15"/>
      <c r="H13" s="16"/>
    </row>
    <row r="14" spans="1:8" ht="24" x14ac:dyDescent="0.25">
      <c r="A14" s="10">
        <f t="shared" si="1"/>
        <v>4</v>
      </c>
      <c r="B14" s="11" t="s">
        <v>16</v>
      </c>
      <c r="C14" s="12">
        <v>2</v>
      </c>
      <c r="D14" s="13" t="s">
        <v>13</v>
      </c>
      <c r="E14" s="14"/>
      <c r="F14" s="14">
        <f t="shared" si="0"/>
        <v>0</v>
      </c>
      <c r="G14" s="15"/>
      <c r="H14" s="16"/>
    </row>
    <row r="15" spans="1:8" ht="24" x14ac:dyDescent="0.25">
      <c r="A15" s="10">
        <f t="shared" si="1"/>
        <v>5</v>
      </c>
      <c r="B15" s="11" t="s">
        <v>17</v>
      </c>
      <c r="C15" s="12">
        <v>10</v>
      </c>
      <c r="D15" s="13" t="s">
        <v>13</v>
      </c>
      <c r="E15" s="14"/>
      <c r="F15" s="14">
        <f t="shared" si="0"/>
        <v>0</v>
      </c>
      <c r="G15" s="15"/>
      <c r="H15" s="16"/>
    </row>
    <row r="16" spans="1:8" x14ac:dyDescent="0.25">
      <c r="A16" s="10">
        <f t="shared" si="1"/>
        <v>6</v>
      </c>
      <c r="B16" s="11" t="s">
        <v>18</v>
      </c>
      <c r="C16" s="12">
        <v>10</v>
      </c>
      <c r="D16" s="13" t="s">
        <v>13</v>
      </c>
      <c r="E16" s="14"/>
      <c r="F16" s="14">
        <f t="shared" si="0"/>
        <v>0</v>
      </c>
      <c r="G16" s="15"/>
      <c r="H16" s="16"/>
    </row>
    <row r="17" spans="1:15" x14ac:dyDescent="0.25">
      <c r="A17" s="10">
        <f t="shared" si="1"/>
        <v>7</v>
      </c>
      <c r="B17" s="11" t="s">
        <v>19</v>
      </c>
      <c r="C17" s="12">
        <v>1</v>
      </c>
      <c r="D17" s="13" t="s">
        <v>13</v>
      </c>
      <c r="E17" s="14"/>
      <c r="F17" s="14">
        <f t="shared" si="0"/>
        <v>0</v>
      </c>
      <c r="G17" s="15"/>
      <c r="H17" s="16"/>
    </row>
    <row r="18" spans="1:15" x14ac:dyDescent="0.25">
      <c r="A18" s="50" t="s">
        <v>20</v>
      </c>
      <c r="B18" s="51"/>
      <c r="C18" s="51"/>
      <c r="D18" s="51"/>
      <c r="E18" s="19"/>
      <c r="F18" s="20">
        <f>SUM(F11:F17)</f>
        <v>0</v>
      </c>
      <c r="G18" s="21"/>
    </row>
    <row r="19" spans="1:15" x14ac:dyDescent="0.25">
      <c r="A19" s="52"/>
      <c r="B19" s="53"/>
      <c r="C19" s="53"/>
      <c r="D19" s="53"/>
      <c r="E19" s="53"/>
      <c r="F19" s="54"/>
      <c r="G19" s="22"/>
    </row>
    <row r="20" spans="1:15" x14ac:dyDescent="0.25">
      <c r="A20" s="47" t="s">
        <v>21</v>
      </c>
      <c r="B20" s="48"/>
      <c r="C20" s="48"/>
      <c r="D20" s="48"/>
      <c r="E20" s="48"/>
      <c r="F20" s="49"/>
      <c r="G20" s="9"/>
      <c r="H20" s="16"/>
    </row>
    <row r="21" spans="1:15" x14ac:dyDescent="0.25">
      <c r="A21" s="10">
        <f>SUM(A17+1)</f>
        <v>8</v>
      </c>
      <c r="B21" s="11" t="s">
        <v>22</v>
      </c>
      <c r="C21" s="12">
        <v>4015</v>
      </c>
      <c r="D21" s="13" t="s">
        <v>23</v>
      </c>
      <c r="E21" s="14"/>
      <c r="F21" s="14">
        <f>E21*C21</f>
        <v>0</v>
      </c>
      <c r="G21" s="15"/>
    </row>
    <row r="22" spans="1:15" ht="24" x14ac:dyDescent="0.25">
      <c r="A22" s="10">
        <f>SUM(A21+1)</f>
        <v>9</v>
      </c>
      <c r="B22" s="11" t="s">
        <v>24</v>
      </c>
      <c r="C22" s="12">
        <v>1</v>
      </c>
      <c r="D22" s="13" t="s">
        <v>13</v>
      </c>
      <c r="E22" s="14"/>
      <c r="F22" s="14">
        <f t="shared" ref="F22:F58" si="2">E22*C22</f>
        <v>0</v>
      </c>
      <c r="G22" s="23"/>
      <c r="O22" s="24"/>
    </row>
    <row r="23" spans="1:15" ht="24" x14ac:dyDescent="0.25">
      <c r="A23" s="10">
        <f t="shared" ref="A23:A56" si="3">SUM(A22+1)</f>
        <v>10</v>
      </c>
      <c r="B23" s="11" t="s">
        <v>25</v>
      </c>
      <c r="C23" s="12">
        <v>1</v>
      </c>
      <c r="D23" s="13" t="s">
        <v>13</v>
      </c>
      <c r="E23" s="14"/>
      <c r="F23" s="14">
        <f t="shared" si="2"/>
        <v>0</v>
      </c>
      <c r="G23" s="23"/>
    </row>
    <row r="24" spans="1:15" x14ac:dyDescent="0.25">
      <c r="A24" s="10">
        <f t="shared" si="3"/>
        <v>11</v>
      </c>
      <c r="B24" s="11" t="s">
        <v>26</v>
      </c>
      <c r="C24" s="12">
        <v>6</v>
      </c>
      <c r="D24" s="13" t="s">
        <v>27</v>
      </c>
      <c r="E24" s="14"/>
      <c r="F24" s="14">
        <f t="shared" si="2"/>
        <v>0</v>
      </c>
      <c r="G24" s="23"/>
    </row>
    <row r="25" spans="1:15" ht="24" x14ac:dyDescent="0.25">
      <c r="A25" s="10">
        <f t="shared" si="3"/>
        <v>12</v>
      </c>
      <c r="B25" s="11" t="s">
        <v>28</v>
      </c>
      <c r="C25" s="12">
        <v>1</v>
      </c>
      <c r="D25" s="13" t="s">
        <v>13</v>
      </c>
      <c r="E25" s="14"/>
      <c r="F25" s="14">
        <f t="shared" si="2"/>
        <v>0</v>
      </c>
      <c r="G25" s="23"/>
    </row>
    <row r="26" spans="1:15" ht="24" x14ac:dyDescent="0.25">
      <c r="A26" s="10">
        <f t="shared" si="3"/>
        <v>13</v>
      </c>
      <c r="B26" s="11" t="s">
        <v>29</v>
      </c>
      <c r="C26" s="12">
        <v>1</v>
      </c>
      <c r="D26" s="13" t="s">
        <v>13</v>
      </c>
      <c r="E26" s="14"/>
      <c r="F26" s="14">
        <f t="shared" si="2"/>
        <v>0</v>
      </c>
      <c r="G26" s="23"/>
    </row>
    <row r="27" spans="1:15" ht="24" x14ac:dyDescent="0.25">
      <c r="A27" s="10">
        <f t="shared" si="3"/>
        <v>14</v>
      </c>
      <c r="B27" s="11" t="s">
        <v>30</v>
      </c>
      <c r="C27" s="12">
        <v>55</v>
      </c>
      <c r="D27" s="13" t="s">
        <v>31</v>
      </c>
      <c r="E27" s="14"/>
      <c r="F27" s="14">
        <f t="shared" si="2"/>
        <v>0</v>
      </c>
    </row>
    <row r="28" spans="1:15" ht="36" x14ac:dyDescent="0.25">
      <c r="A28" s="10">
        <f t="shared" si="3"/>
        <v>15</v>
      </c>
      <c r="B28" s="11" t="s">
        <v>32</v>
      </c>
      <c r="C28" s="12">
        <v>44</v>
      </c>
      <c r="D28" s="13" t="s">
        <v>31</v>
      </c>
      <c r="E28" s="14"/>
      <c r="F28" s="14">
        <f t="shared" si="2"/>
        <v>0</v>
      </c>
    </row>
    <row r="29" spans="1:15" ht="24" x14ac:dyDescent="0.25">
      <c r="A29" s="10">
        <f t="shared" si="3"/>
        <v>16</v>
      </c>
      <c r="B29" s="11" t="s">
        <v>33</v>
      </c>
      <c r="C29" s="12">
        <v>1</v>
      </c>
      <c r="D29" s="13" t="s">
        <v>13</v>
      </c>
      <c r="E29" s="14"/>
      <c r="F29" s="14">
        <f t="shared" si="2"/>
        <v>0</v>
      </c>
      <c r="G29" s="23"/>
    </row>
    <row r="30" spans="1:15" x14ac:dyDescent="0.25">
      <c r="A30" s="10">
        <f t="shared" si="3"/>
        <v>17</v>
      </c>
      <c r="B30" s="11" t="s">
        <v>34</v>
      </c>
      <c r="C30" s="12">
        <v>1</v>
      </c>
      <c r="D30" s="13" t="s">
        <v>13</v>
      </c>
      <c r="E30" s="14"/>
      <c r="F30" s="14">
        <f t="shared" si="2"/>
        <v>0</v>
      </c>
      <c r="G30" s="23"/>
    </row>
    <row r="31" spans="1:15" ht="36" x14ac:dyDescent="0.25">
      <c r="A31" s="10">
        <f t="shared" si="3"/>
        <v>18</v>
      </c>
      <c r="B31" s="11" t="s">
        <v>35</v>
      </c>
      <c r="C31" s="12">
        <v>1</v>
      </c>
      <c r="D31" s="13" t="s">
        <v>13</v>
      </c>
      <c r="E31" s="14"/>
      <c r="F31" s="14">
        <f t="shared" si="2"/>
        <v>0</v>
      </c>
      <c r="G31" s="23"/>
    </row>
    <row r="32" spans="1:15" ht="36" x14ac:dyDescent="0.25">
      <c r="A32" s="10">
        <f t="shared" si="3"/>
        <v>19</v>
      </c>
      <c r="B32" s="11" t="s">
        <v>36</v>
      </c>
      <c r="C32" s="12">
        <v>1</v>
      </c>
      <c r="D32" s="13" t="s">
        <v>13</v>
      </c>
      <c r="E32" s="14"/>
      <c r="F32" s="14">
        <f t="shared" si="2"/>
        <v>0</v>
      </c>
      <c r="G32" s="23"/>
    </row>
    <row r="33" spans="1:12" ht="24" x14ac:dyDescent="0.25">
      <c r="A33" s="10">
        <f t="shared" si="3"/>
        <v>20</v>
      </c>
      <c r="B33" s="11" t="s">
        <v>37</v>
      </c>
      <c r="C33" s="12">
        <v>191</v>
      </c>
      <c r="D33" s="13" t="s">
        <v>31</v>
      </c>
      <c r="E33" s="14"/>
      <c r="F33" s="14">
        <f t="shared" si="2"/>
        <v>0</v>
      </c>
      <c r="G33" s="23"/>
    </row>
    <row r="34" spans="1:12" ht="24" x14ac:dyDescent="0.25">
      <c r="A34" s="10">
        <f t="shared" si="3"/>
        <v>21</v>
      </c>
      <c r="B34" s="11" t="s">
        <v>38</v>
      </c>
      <c r="C34" s="12">
        <v>8</v>
      </c>
      <c r="D34" s="13" t="s">
        <v>27</v>
      </c>
      <c r="E34" s="14"/>
      <c r="F34" s="14">
        <f t="shared" si="2"/>
        <v>0</v>
      </c>
      <c r="G34" s="23"/>
    </row>
    <row r="35" spans="1:12" x14ac:dyDescent="0.25">
      <c r="A35" s="10">
        <f t="shared" si="3"/>
        <v>22</v>
      </c>
      <c r="B35" s="11" t="s">
        <v>39</v>
      </c>
      <c r="C35" s="12">
        <v>303</v>
      </c>
      <c r="D35" s="13" t="s">
        <v>31</v>
      </c>
      <c r="E35" s="14"/>
      <c r="F35" s="14">
        <f t="shared" si="2"/>
        <v>0</v>
      </c>
      <c r="G35" s="23"/>
    </row>
    <row r="36" spans="1:12" x14ac:dyDescent="0.25">
      <c r="A36" s="10">
        <f t="shared" si="3"/>
        <v>23</v>
      </c>
      <c r="B36" s="11" t="s">
        <v>40</v>
      </c>
      <c r="C36" s="12">
        <v>46</v>
      </c>
      <c r="D36" s="13" t="s">
        <v>31</v>
      </c>
      <c r="E36" s="14"/>
      <c r="F36" s="14">
        <f t="shared" si="2"/>
        <v>0</v>
      </c>
      <c r="G36" s="23"/>
    </row>
    <row r="37" spans="1:12" x14ac:dyDescent="0.25">
      <c r="A37" s="10">
        <f t="shared" si="3"/>
        <v>24</v>
      </c>
      <c r="B37" s="11" t="s">
        <v>41</v>
      </c>
      <c r="C37" s="12">
        <v>7</v>
      </c>
      <c r="D37" s="13" t="s">
        <v>31</v>
      </c>
      <c r="E37" s="14"/>
      <c r="F37" s="14">
        <f t="shared" si="2"/>
        <v>0</v>
      </c>
      <c r="G37" s="23"/>
    </row>
    <row r="38" spans="1:12" s="26" customFormat="1" ht="24" x14ac:dyDescent="0.25">
      <c r="A38" s="10">
        <f t="shared" si="3"/>
        <v>25</v>
      </c>
      <c r="B38" s="25" t="s">
        <v>42</v>
      </c>
      <c r="C38" s="12">
        <v>673</v>
      </c>
      <c r="D38" s="13" t="s">
        <v>31</v>
      </c>
      <c r="E38" s="14"/>
      <c r="F38" s="14">
        <f t="shared" si="2"/>
        <v>0</v>
      </c>
      <c r="G38" s="15"/>
      <c r="J38"/>
      <c r="K38"/>
      <c r="L38"/>
    </row>
    <row r="39" spans="1:12" s="26" customFormat="1" ht="24" x14ac:dyDescent="0.25">
      <c r="A39" s="10">
        <f t="shared" si="3"/>
        <v>26</v>
      </c>
      <c r="B39" s="27" t="s">
        <v>43</v>
      </c>
      <c r="C39" s="12">
        <v>1</v>
      </c>
      <c r="D39" s="13" t="s">
        <v>27</v>
      </c>
      <c r="E39" s="14"/>
      <c r="F39" s="14">
        <f t="shared" si="2"/>
        <v>0</v>
      </c>
      <c r="G39" s="15"/>
      <c r="J39"/>
      <c r="K39"/>
      <c r="L39"/>
    </row>
    <row r="40" spans="1:12" x14ac:dyDescent="0.25">
      <c r="A40" s="10">
        <f t="shared" si="3"/>
        <v>27</v>
      </c>
      <c r="B40" s="25" t="s">
        <v>44</v>
      </c>
      <c r="C40" s="12">
        <v>2</v>
      </c>
      <c r="D40" s="13" t="s">
        <v>27</v>
      </c>
      <c r="E40" s="14"/>
      <c r="F40" s="14">
        <f t="shared" si="2"/>
        <v>0</v>
      </c>
      <c r="G40" s="15"/>
      <c r="H40" s="23"/>
    </row>
    <row r="41" spans="1:12" x14ac:dyDescent="0.25">
      <c r="A41" s="10">
        <f t="shared" si="3"/>
        <v>28</v>
      </c>
      <c r="B41" s="25" t="s">
        <v>45</v>
      </c>
      <c r="C41" s="12">
        <v>3</v>
      </c>
      <c r="D41" s="13" t="s">
        <v>27</v>
      </c>
      <c r="E41" s="14"/>
      <c r="F41" s="14">
        <f t="shared" si="2"/>
        <v>0</v>
      </c>
      <c r="G41" s="15"/>
      <c r="H41" s="23"/>
    </row>
    <row r="42" spans="1:12" x14ac:dyDescent="0.25">
      <c r="A42" s="10">
        <f t="shared" si="3"/>
        <v>29</v>
      </c>
      <c r="B42" s="11" t="s">
        <v>46</v>
      </c>
      <c r="C42" s="12">
        <v>10</v>
      </c>
      <c r="D42" s="13" t="s">
        <v>27</v>
      </c>
      <c r="E42" s="14"/>
      <c r="F42" s="14">
        <f t="shared" si="2"/>
        <v>0</v>
      </c>
      <c r="G42" s="15"/>
    </row>
    <row r="43" spans="1:12" ht="24" x14ac:dyDescent="0.25">
      <c r="A43" s="10">
        <f t="shared" si="3"/>
        <v>30</v>
      </c>
      <c r="B43" s="11" t="s">
        <v>47</v>
      </c>
      <c r="C43" s="12">
        <v>1</v>
      </c>
      <c r="D43" s="13" t="s">
        <v>13</v>
      </c>
      <c r="E43" s="14"/>
      <c r="F43" s="14">
        <f t="shared" si="2"/>
        <v>0</v>
      </c>
      <c r="G43" s="15"/>
    </row>
    <row r="44" spans="1:12" x14ac:dyDescent="0.25">
      <c r="A44" s="10">
        <f t="shared" si="3"/>
        <v>31</v>
      </c>
      <c r="B44" s="11" t="s">
        <v>48</v>
      </c>
      <c r="C44" s="12">
        <v>598</v>
      </c>
      <c r="D44" s="13" t="s">
        <v>31</v>
      </c>
      <c r="E44" s="14"/>
      <c r="F44" s="14">
        <f t="shared" si="2"/>
        <v>0</v>
      </c>
      <c r="G44" s="15"/>
    </row>
    <row r="45" spans="1:12" ht="60" x14ac:dyDescent="0.25">
      <c r="A45" s="10">
        <f t="shared" si="3"/>
        <v>32</v>
      </c>
      <c r="B45" s="11" t="s">
        <v>49</v>
      </c>
      <c r="C45" s="12">
        <v>77</v>
      </c>
      <c r="D45" s="13" t="s">
        <v>23</v>
      </c>
      <c r="E45" s="14"/>
      <c r="F45" s="14">
        <f t="shared" si="2"/>
        <v>0</v>
      </c>
      <c r="G45" s="15"/>
    </row>
    <row r="46" spans="1:12" x14ac:dyDescent="0.25">
      <c r="A46" s="10">
        <f t="shared" si="3"/>
        <v>33</v>
      </c>
      <c r="B46" s="11" t="s">
        <v>50</v>
      </c>
      <c r="C46" s="12">
        <v>1308</v>
      </c>
      <c r="D46" s="13" t="s">
        <v>51</v>
      </c>
      <c r="E46" s="14"/>
      <c r="F46" s="14">
        <f t="shared" si="2"/>
        <v>0</v>
      </c>
      <c r="G46" s="15"/>
    </row>
    <row r="47" spans="1:12" x14ac:dyDescent="0.25">
      <c r="A47" s="10">
        <f t="shared" si="3"/>
        <v>34</v>
      </c>
      <c r="B47" s="11" t="s">
        <v>52</v>
      </c>
      <c r="C47" s="12">
        <v>523</v>
      </c>
      <c r="D47" s="13" t="s">
        <v>51</v>
      </c>
      <c r="E47" s="14"/>
      <c r="F47" s="14">
        <f t="shared" si="2"/>
        <v>0</v>
      </c>
      <c r="G47" s="15"/>
    </row>
    <row r="48" spans="1:12" ht="48" x14ac:dyDescent="0.25">
      <c r="A48" s="10">
        <f t="shared" si="3"/>
        <v>35</v>
      </c>
      <c r="B48" s="11" t="s">
        <v>53</v>
      </c>
      <c r="C48" s="12">
        <v>310</v>
      </c>
      <c r="D48" s="13" t="s">
        <v>31</v>
      </c>
      <c r="E48" s="14"/>
      <c r="F48" s="14">
        <f t="shared" si="2"/>
        <v>0</v>
      </c>
      <c r="G48" s="15"/>
    </row>
    <row r="49" spans="1:7" ht="24" x14ac:dyDescent="0.25">
      <c r="A49" s="10">
        <f t="shared" si="3"/>
        <v>36</v>
      </c>
      <c r="B49" s="11" t="s">
        <v>54</v>
      </c>
      <c r="C49" s="12">
        <v>8</v>
      </c>
      <c r="D49" s="13" t="s">
        <v>23</v>
      </c>
      <c r="E49" s="14"/>
      <c r="F49" s="14">
        <f t="shared" si="2"/>
        <v>0</v>
      </c>
      <c r="G49" s="15"/>
    </row>
    <row r="50" spans="1:7" ht="36" x14ac:dyDescent="0.25">
      <c r="A50" s="10">
        <f t="shared" si="3"/>
        <v>37</v>
      </c>
      <c r="B50" s="11" t="s">
        <v>55</v>
      </c>
      <c r="C50" s="12">
        <v>11</v>
      </c>
      <c r="D50" s="13" t="s">
        <v>27</v>
      </c>
      <c r="E50" s="14"/>
      <c r="F50" s="14">
        <f t="shared" si="2"/>
        <v>0</v>
      </c>
      <c r="G50" s="15"/>
    </row>
    <row r="51" spans="1:7" x14ac:dyDescent="0.25">
      <c r="A51" s="10">
        <f t="shared" si="3"/>
        <v>38</v>
      </c>
      <c r="B51" s="11" t="s">
        <v>56</v>
      </c>
      <c r="C51" s="12">
        <v>1500</v>
      </c>
      <c r="D51" s="13" t="s">
        <v>31</v>
      </c>
      <c r="E51" s="14"/>
      <c r="F51" s="14">
        <f t="shared" si="2"/>
        <v>0</v>
      </c>
      <c r="G51" s="15"/>
    </row>
    <row r="52" spans="1:7" x14ac:dyDescent="0.25">
      <c r="A52" s="10">
        <f t="shared" si="3"/>
        <v>39</v>
      </c>
      <c r="B52" s="11" t="s">
        <v>57</v>
      </c>
      <c r="C52" s="12">
        <v>4</v>
      </c>
      <c r="D52" s="13" t="s">
        <v>27</v>
      </c>
      <c r="E52" s="14"/>
      <c r="F52" s="14">
        <f t="shared" si="2"/>
        <v>0</v>
      </c>
      <c r="G52" s="15"/>
    </row>
    <row r="53" spans="1:7" x14ac:dyDescent="0.25">
      <c r="A53" s="10">
        <f t="shared" si="3"/>
        <v>40</v>
      </c>
      <c r="B53" s="11" t="s">
        <v>58</v>
      </c>
      <c r="C53" s="12">
        <v>1</v>
      </c>
      <c r="D53" s="13" t="s">
        <v>13</v>
      </c>
      <c r="E53" s="14"/>
      <c r="F53" s="14">
        <f t="shared" si="2"/>
        <v>0</v>
      </c>
      <c r="G53" s="15"/>
    </row>
    <row r="54" spans="1:7" ht="24" x14ac:dyDescent="0.25">
      <c r="A54" s="10">
        <f t="shared" si="3"/>
        <v>41</v>
      </c>
      <c r="B54" s="11" t="s">
        <v>59</v>
      </c>
      <c r="C54" s="12">
        <v>1</v>
      </c>
      <c r="D54" s="13" t="s">
        <v>13</v>
      </c>
      <c r="E54" s="14"/>
      <c r="F54" s="14">
        <f t="shared" si="2"/>
        <v>0</v>
      </c>
      <c r="G54" s="15"/>
    </row>
    <row r="55" spans="1:7" ht="24" x14ac:dyDescent="0.25">
      <c r="A55" s="10">
        <f t="shared" si="3"/>
        <v>42</v>
      </c>
      <c r="B55" s="11" t="s">
        <v>60</v>
      </c>
      <c r="C55" s="12">
        <v>1000</v>
      </c>
      <c r="D55" s="13" t="s">
        <v>61</v>
      </c>
      <c r="E55" s="14"/>
      <c r="F55" s="14">
        <f t="shared" si="2"/>
        <v>0</v>
      </c>
      <c r="G55" s="15"/>
    </row>
    <row r="56" spans="1:7" x14ac:dyDescent="0.25">
      <c r="A56" s="10">
        <f t="shared" si="3"/>
        <v>43</v>
      </c>
      <c r="B56" s="11" t="s">
        <v>62</v>
      </c>
      <c r="C56" s="12">
        <v>500</v>
      </c>
      <c r="D56" s="13" t="s">
        <v>63</v>
      </c>
      <c r="E56" s="14"/>
      <c r="F56" s="14">
        <f t="shared" si="2"/>
        <v>0</v>
      </c>
      <c r="G56" s="15"/>
    </row>
    <row r="57" spans="1:7" ht="24" x14ac:dyDescent="0.25">
      <c r="A57" s="10">
        <f>SUM(A56+1)</f>
        <v>44</v>
      </c>
      <c r="B57" s="11" t="s">
        <v>64</v>
      </c>
      <c r="C57" s="12">
        <v>1</v>
      </c>
      <c r="D57" s="13" t="s">
        <v>13</v>
      </c>
      <c r="E57" s="14"/>
      <c r="F57" s="14">
        <f t="shared" si="2"/>
        <v>0</v>
      </c>
      <c r="G57" s="15"/>
    </row>
    <row r="58" spans="1:7" x14ac:dyDescent="0.25">
      <c r="A58" s="35" t="s">
        <v>79</v>
      </c>
      <c r="B58" s="36" t="s">
        <v>80</v>
      </c>
      <c r="C58" s="37">
        <v>1</v>
      </c>
      <c r="D58" s="38" t="s">
        <v>13</v>
      </c>
      <c r="E58" s="39"/>
      <c r="F58" s="14">
        <f t="shared" si="2"/>
        <v>0</v>
      </c>
      <c r="G58" s="15"/>
    </row>
    <row r="59" spans="1:7" x14ac:dyDescent="0.25">
      <c r="A59" s="50" t="s">
        <v>65</v>
      </c>
      <c r="B59" s="51"/>
      <c r="C59" s="51"/>
      <c r="D59" s="51"/>
      <c r="E59" s="19"/>
      <c r="F59" s="20">
        <f>SUM(F21:F58)</f>
        <v>0</v>
      </c>
      <c r="G59" s="21"/>
    </row>
    <row r="60" spans="1:7" x14ac:dyDescent="0.25">
      <c r="A60" s="40" t="s">
        <v>66</v>
      </c>
      <c r="B60" s="41"/>
      <c r="C60" s="41"/>
      <c r="D60" s="41"/>
      <c r="E60" s="41"/>
      <c r="F60" s="42"/>
      <c r="G60" s="28"/>
    </row>
    <row r="61" spans="1:7" x14ac:dyDescent="0.25">
      <c r="A61" s="10">
        <f>SUM(A57+1)</f>
        <v>45</v>
      </c>
      <c r="B61" s="11" t="s">
        <v>67</v>
      </c>
      <c r="C61" s="12">
        <v>13</v>
      </c>
      <c r="D61" s="13" t="s">
        <v>27</v>
      </c>
      <c r="E61" s="14"/>
      <c r="F61" s="14">
        <f>E61*C61</f>
        <v>0</v>
      </c>
      <c r="G61" s="15"/>
    </row>
    <row r="62" spans="1:7" x14ac:dyDescent="0.25">
      <c r="A62" s="10">
        <f>SUM(A61+1)</f>
        <v>46</v>
      </c>
      <c r="B62" s="11" t="s">
        <v>68</v>
      </c>
      <c r="C62" s="12">
        <v>1</v>
      </c>
      <c r="D62" s="13" t="s">
        <v>13</v>
      </c>
      <c r="E62" s="14"/>
      <c r="F62" s="14">
        <f t="shared" ref="F62:F63" si="4">E62*C62</f>
        <v>0</v>
      </c>
      <c r="G62" s="15"/>
    </row>
    <row r="63" spans="1:7" x14ac:dyDescent="0.25">
      <c r="A63" s="10">
        <f>SUM(A62+1)</f>
        <v>47</v>
      </c>
      <c r="B63" s="11" t="s">
        <v>69</v>
      </c>
      <c r="C63" s="12">
        <v>1</v>
      </c>
      <c r="D63" s="13" t="s">
        <v>13</v>
      </c>
      <c r="E63" s="14"/>
      <c r="F63" s="14">
        <f t="shared" si="4"/>
        <v>0</v>
      </c>
      <c r="G63" s="15"/>
    </row>
    <row r="64" spans="1:7" x14ac:dyDescent="0.25">
      <c r="A64" s="10"/>
      <c r="B64" s="18"/>
      <c r="C64" s="18"/>
      <c r="D64" s="18" t="s">
        <v>70</v>
      </c>
      <c r="E64" s="19"/>
      <c r="F64" s="29">
        <f>SUM(F61:F63)</f>
        <v>0</v>
      </c>
      <c r="G64" s="21"/>
    </row>
    <row r="65" spans="1:8" x14ac:dyDescent="0.25">
      <c r="A65" s="40" t="s">
        <v>71</v>
      </c>
      <c r="B65" s="41"/>
      <c r="C65" s="41"/>
      <c r="D65" s="41"/>
      <c r="E65" s="41"/>
      <c r="F65" s="42"/>
      <c r="G65" s="28"/>
    </row>
    <row r="66" spans="1:8" x14ac:dyDescent="0.25">
      <c r="A66" s="10">
        <f>SUM(A63+1)</f>
        <v>48</v>
      </c>
      <c r="B66" s="11" t="s">
        <v>72</v>
      </c>
      <c r="C66" s="30">
        <v>1</v>
      </c>
      <c r="D66" s="30" t="s">
        <v>13</v>
      </c>
      <c r="E66" s="14">
        <v>100000</v>
      </c>
      <c r="F66" s="14">
        <f>C66*E66</f>
        <v>100000</v>
      </c>
      <c r="G66" s="15"/>
      <c r="H66" s="16"/>
    </row>
    <row r="67" spans="1:8" x14ac:dyDescent="0.25">
      <c r="A67" s="50" t="s">
        <v>73</v>
      </c>
      <c r="B67" s="51"/>
      <c r="C67" s="51"/>
      <c r="D67" s="51"/>
      <c r="E67" s="19"/>
      <c r="F67" s="20">
        <f>F66</f>
        <v>100000</v>
      </c>
      <c r="G67" s="21"/>
    </row>
    <row r="68" spans="1:8" x14ac:dyDescent="0.25">
      <c r="A68" s="40" t="s">
        <v>74</v>
      </c>
      <c r="B68" s="41"/>
      <c r="C68" s="41"/>
      <c r="D68" s="41"/>
      <c r="E68" s="41"/>
      <c r="F68" s="42"/>
      <c r="G68" s="28"/>
    </row>
    <row r="69" spans="1:8" ht="24" x14ac:dyDescent="0.25">
      <c r="A69" s="10">
        <f>SUM(A66+1)</f>
        <v>49</v>
      </c>
      <c r="B69" s="11" t="s">
        <v>75</v>
      </c>
      <c r="C69" s="12">
        <v>1</v>
      </c>
      <c r="D69" s="13" t="s">
        <v>13</v>
      </c>
      <c r="E69" s="14"/>
      <c r="F69" s="14">
        <f>E69*C69</f>
        <v>0</v>
      </c>
      <c r="G69" s="28"/>
    </row>
    <row r="70" spans="1:8" x14ac:dyDescent="0.25">
      <c r="A70" s="10"/>
      <c r="B70" s="18"/>
      <c r="C70" s="18"/>
      <c r="D70" s="18" t="s">
        <v>76</v>
      </c>
      <c r="E70" s="19"/>
      <c r="F70" s="29">
        <f>SUM(F69)</f>
        <v>0</v>
      </c>
      <c r="G70" s="21"/>
    </row>
    <row r="71" spans="1:8" x14ac:dyDescent="0.25">
      <c r="A71" s="17"/>
      <c r="B71" s="18"/>
      <c r="C71" s="18"/>
      <c r="D71" s="18" t="s">
        <v>77</v>
      </c>
      <c r="E71" s="31"/>
      <c r="F71" s="29">
        <f>F18+F59+F64+F67+F70</f>
        <v>100000</v>
      </c>
      <c r="G71" s="21"/>
    </row>
    <row r="72" spans="1:8" x14ac:dyDescent="0.25">
      <c r="A72" s="17"/>
      <c r="B72" s="18"/>
      <c r="C72" s="18"/>
      <c r="D72" s="18"/>
      <c r="E72" s="31"/>
      <c r="F72" s="29"/>
      <c r="G72" s="21"/>
    </row>
    <row r="73" spans="1:8" x14ac:dyDescent="0.25">
      <c r="A73" s="32"/>
      <c r="B73" s="33"/>
      <c r="C73" s="34"/>
      <c r="D73" s="17" t="s">
        <v>78</v>
      </c>
      <c r="E73" s="19"/>
      <c r="F73" s="29">
        <f>F71</f>
        <v>100000</v>
      </c>
      <c r="G73" s="21"/>
      <c r="H73" s="16"/>
    </row>
    <row r="74" spans="1:8" x14ac:dyDescent="0.25">
      <c r="A74" s="55"/>
      <c r="B74" s="55"/>
      <c r="C74" s="55"/>
      <c r="D74" s="55"/>
      <c r="E74" s="55"/>
      <c r="F74" s="55"/>
    </row>
    <row r="75" spans="1:8" x14ac:dyDescent="0.25">
      <c r="A75" s="55"/>
      <c r="B75" s="55"/>
      <c r="C75" s="55"/>
      <c r="D75" s="55"/>
      <c r="E75" s="55"/>
    </row>
    <row r="76" spans="1:8" x14ac:dyDescent="0.25">
      <c r="A76" s="55"/>
      <c r="B76" s="55"/>
      <c r="C76" s="55"/>
      <c r="D76" s="55"/>
      <c r="E76" s="55"/>
    </row>
    <row r="77" spans="1:8" x14ac:dyDescent="0.25">
      <c r="E77" s="55"/>
    </row>
    <row r="78" spans="1:8" x14ac:dyDescent="0.25">
      <c r="A78" s="55"/>
      <c r="B78" s="55"/>
      <c r="C78" s="55"/>
      <c r="D78" s="55"/>
      <c r="E78" s="55"/>
    </row>
  </sheetData>
  <mergeCells count="19">
    <mergeCell ref="A67:D67"/>
    <mergeCell ref="A68:F68"/>
    <mergeCell ref="A74:F74"/>
    <mergeCell ref="A75:D75"/>
    <mergeCell ref="E75:E78"/>
    <mergeCell ref="A76:D76"/>
    <mergeCell ref="A78:D78"/>
    <mergeCell ref="A65:F65"/>
    <mergeCell ref="A4:F4"/>
    <mergeCell ref="A5:F5"/>
    <mergeCell ref="A6:F6"/>
    <mergeCell ref="A7:F7"/>
    <mergeCell ref="A8:F8"/>
    <mergeCell ref="A10:F10"/>
    <mergeCell ref="A18:D18"/>
    <mergeCell ref="A19:F19"/>
    <mergeCell ref="A20:F20"/>
    <mergeCell ref="A59:D59"/>
    <mergeCell ref="A60:F60"/>
  </mergeCells>
  <pageMargins left="0.7" right="0.7" top="0.75" bottom="0.75" header="0.3" footer="0.3"/>
  <pageSetup scale="8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SCC Improvements</vt:lpstr>
      <vt:lpstr>'SCC Improvements'!Print_Area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Hayes</dc:creator>
  <cp:lastModifiedBy>Ryan Jolly</cp:lastModifiedBy>
  <dcterms:created xsi:type="dcterms:W3CDTF">2026-05-21T16:42:44Z</dcterms:created>
  <dcterms:modified xsi:type="dcterms:W3CDTF">2026-06-15T21:13:43Z</dcterms:modified>
</cp:coreProperties>
</file>